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9 " sheetId="7" r:id="rId1"/>
  </sheets>
  <calcPr calcId="125725"/>
</workbook>
</file>

<file path=xl/calcChain.xml><?xml version="1.0" encoding="utf-8"?>
<calcChain xmlns="http://schemas.openxmlformats.org/spreadsheetml/2006/main">
  <c r="G32" i="7"/>
  <c r="G16"/>
  <c r="G33" l="1"/>
  <c r="G40"/>
  <c r="G39"/>
  <c r="G38"/>
  <c r="G37"/>
  <c r="G36"/>
  <c r="G41" l="1"/>
</calcChain>
</file>

<file path=xl/sharedStrings.xml><?xml version="1.0" encoding="utf-8"?>
<sst xmlns="http://schemas.openxmlformats.org/spreadsheetml/2006/main" count="158" uniqueCount="66">
  <si>
    <t>/հազար դրամ/</t>
  </si>
  <si>
    <t>Բաժին</t>
  </si>
  <si>
    <t>Խումբ</t>
  </si>
  <si>
    <t>Դաս</t>
  </si>
  <si>
    <t>01</t>
  </si>
  <si>
    <t>02</t>
  </si>
  <si>
    <t>03</t>
  </si>
  <si>
    <t>04</t>
  </si>
  <si>
    <t>05</t>
  </si>
  <si>
    <t>06</t>
  </si>
  <si>
    <t>Ընդամենը</t>
  </si>
  <si>
    <t xml:space="preserve">Ընդամենը </t>
  </si>
  <si>
    <t xml:space="preserve"> Ոռոգման ծառայություններ մատուցող ընկերություններին ֆինանսական աջակցության տրամադրում                                              </t>
  </si>
  <si>
    <t xml:space="preserve"> Կոլեկտորադրենաժային ցանցի պահպանում և շահագործում, գրունտային ջրերի մակարդակների և որակի որոշման աշխատանքներ         </t>
  </si>
  <si>
    <t xml:space="preserve">Ջրատեխնիկական կառույցների ուսումնասիրություն </t>
  </si>
  <si>
    <t xml:space="preserve"> Ոռոգման համակարգերի հիմնանորոգում</t>
  </si>
  <si>
    <t xml:space="preserve"> Ոռոգում ջրառ իրականացնող կազմակերպություններին ֆինանսական աջակցության տրամադրում</t>
  </si>
  <si>
    <t xml:space="preserve"> Աջակցություն ոռոգման համակարգի առողջացման ծրագիր </t>
  </si>
  <si>
    <t xml:space="preserve"> Արփա-Սևան թունելի հավատարմագրային կառավարման ծառայություններ</t>
  </si>
  <si>
    <t xml:space="preserve">  Արփա-Սևան թունելի հիմնանորոգման ծրագիր</t>
  </si>
  <si>
    <t xml:space="preserve"> Խմելու ջրի մատակարարման և ջրահեռացման ծառայությունների սուբսիդավորում</t>
  </si>
  <si>
    <t>Ծրագիր</t>
  </si>
  <si>
    <t>Միջոցառում</t>
  </si>
  <si>
    <t>1004</t>
  </si>
  <si>
    <t>11001</t>
  </si>
  <si>
    <t>11002</t>
  </si>
  <si>
    <t>11003</t>
  </si>
  <si>
    <t>11004      31003</t>
  </si>
  <si>
    <t>11005    31005</t>
  </si>
  <si>
    <t>11006     31001</t>
  </si>
  <si>
    <t>11007    31004</t>
  </si>
  <si>
    <t>12001</t>
  </si>
  <si>
    <t>31002</t>
  </si>
  <si>
    <t>1017</t>
  </si>
  <si>
    <t>21001</t>
  </si>
  <si>
    <t>1027</t>
  </si>
  <si>
    <t>1072</t>
  </si>
  <si>
    <t>11005    31003</t>
  </si>
  <si>
    <t>11004      31004</t>
  </si>
  <si>
    <t>31001</t>
  </si>
  <si>
    <t>31005</t>
  </si>
  <si>
    <t>31006</t>
  </si>
  <si>
    <t>Ջրային տնտեսության ոլորտում ծրագրերի համակարգում և մոնիտորինգ</t>
  </si>
  <si>
    <t>1109</t>
  </si>
  <si>
    <t>Բյուջետային ծրագրեր և միջոցառումներ</t>
  </si>
  <si>
    <t>Վարկային և դրամաշնորհային ծրագրեր և միջոցառումներ</t>
  </si>
  <si>
    <t>11001     31001</t>
  </si>
  <si>
    <t>ԸՆԴԱՄԵՆԸ 2019 ԹՎԱԿԱՆԻ ՀԱՄԱՐ</t>
  </si>
  <si>
    <t>Միջոցառման անվանումը</t>
  </si>
  <si>
    <t xml:space="preserve"> ՀՀ 2019 թվականի պետական բյուջեով նախատեսված բյուջետային հատկացումների բաշխումը ըստ ֆինանսավորվող ծրագրերի և միջոցառումների
</t>
  </si>
  <si>
    <t xml:space="preserve"> ՀՀ ԷԵԲՊՆ  ՋՐԱՅԻՆ ԿՈՄԻՏԵ</t>
  </si>
  <si>
    <t xml:space="preserve"> Համաշխարհային բանկի աջակցությամբ իրականացվող ոռոգման համակարգերի արդյունավետության բարձրացման ծրագիր, այդ թվում</t>
  </si>
  <si>
    <t>Գերմանիայի զարգացման վարկերի բանկի աջակցությամբ  իրականացվող Ախուրյան գետի  ջրային ռեսուրսների ինտեգրացված կառավարման ծրագրի, այդ թվում</t>
  </si>
  <si>
    <t>Եվրասիական զարգացման բանկի աջակցությամբ իրականացվող ոռոգման համակարգերի զարգացման ծրագիր, այդ թվում</t>
  </si>
  <si>
    <t xml:space="preserve">Ֆրանսիային Հանրապետության կառավարության աջակցությամբ  իրականացվող Վեդու ջրամբարի կառուցման ծրագրի, այդ թվում  </t>
  </si>
  <si>
    <t xml:space="preserve"> Գերմանիայի զարգացման վարկերի բանկի աջակցությամբ իրականացվող Ախուրյան գետի ջրային ռեսուրսների ինտեգրված կառավարում ծրագրի խորհրդատվություն և կառավարում երկրորդ փուլ, այդ թվում</t>
  </si>
  <si>
    <t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միջոցառում, այդ թվում</t>
  </si>
  <si>
    <t xml:space="preserve"> Եվրոպական ներդրումային բանկի աջակցությամբ իրականացվող Երևանի ջրամատակարարման բարելավման  ծրագիր, այդ թվում</t>
  </si>
  <si>
    <t>Վերակառուցման և զարգացման եվրոպական բանկի աջակցությամբ իրականացվող  Երևանի ջրամատակարարման բարելավման դրամաշնորհային ծրագիր, այդ թվում</t>
  </si>
  <si>
    <t>Եվրոպական միության հարևանության ներդրումային ծրագրի աջակցությամբ իրկանացվող Երևանի ջրամատակարարման բարելավման դրամաշնորհային ծրագիր, այդ թվում</t>
  </si>
  <si>
    <t xml:space="preserve"> Եվրոպական ներդրումային  բանկի աջակցությամբ իրականացվող  ջրամատակարարման և ջրահեռացման ենթակառուցվածքների վերականգնման ծրագրի երրորդ փուլ, այդ թվում</t>
  </si>
  <si>
    <t>Գերմանիայի զարգացման և Եվրոպական միության Հարևանության ներդրումային գործիքի աջակցությամբ իրականացվող  ջրամատակարարման և ջրահեռացման ենթակառուցվածքների վերականգնման դրամաշնորհային ծրագրի երրորդ փուլ, այդ թվում</t>
  </si>
  <si>
    <t xml:space="preserve"> Գերմանիայի զարգացման վարկերի բանկի աջակցությամբ իրականացվող ջրամատակարարման և ջրահեռացման ենթակառուցվածքների վերականգնման ծրագիր երրորդ փուլ, այդ թվում</t>
  </si>
  <si>
    <t xml:space="preserve"> Գերմանիայի զարգացման վարկերի բանկի աջակցությամբ իրականացվող Շիրակի (Գյումրու) մարզի ջրամատակարարման և ջրահեռացման համակարգերի վերականգնման ծրագրի երկրորդ փուլի վարկային ծրագիր, այդ թվում</t>
  </si>
  <si>
    <t xml:space="preserve"> Գերմանիայի զարգացման վարկերի բանկի աջակցությամբ իրականացվող Lոռու (Վանաձորի) մարզի ջրամատակարարման և ջրահեռացման համակարգերի վերականգնման ծրագրի երկրորդ փուլի վարկային ծրագիր , այդ թվում</t>
  </si>
  <si>
    <t>2019թ.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</si>
</sst>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color rgb="FFFF0000"/>
      <name val="GHEA Grapalat"/>
      <family val="3"/>
    </font>
    <font>
      <b/>
      <sz val="12"/>
      <name val="Times Armenian"/>
      <family val="1"/>
    </font>
    <font>
      <b/>
      <sz val="14"/>
      <name val="Times Armeni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165" fontId="2" fillId="0" borderId="0" xfId="0" applyNumberFormat="1" applyFont="1"/>
    <xf numFmtId="164" fontId="9" fillId="0" borderId="0" xfId="0" applyNumberFormat="1" applyFont="1" applyBorder="1"/>
    <xf numFmtId="49" fontId="1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2" fillId="0" borderId="0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4" fontId="10" fillId="0" borderId="0" xfId="0" applyNumberFormat="1" applyFont="1"/>
    <xf numFmtId="0" fontId="10" fillId="0" borderId="0" xfId="0" applyFont="1"/>
    <xf numFmtId="164" fontId="11" fillId="0" borderId="0" xfId="0" applyNumberFormat="1" applyFont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A5" sqref="A5:G5"/>
    </sheetView>
  </sheetViews>
  <sheetFormatPr defaultRowHeight="12.75"/>
  <cols>
    <col min="1" max="1" width="4.28515625" style="1" customWidth="1"/>
    <col min="2" max="2" width="5.5703125" style="1" customWidth="1"/>
    <col min="3" max="3" width="4.85546875" style="1" customWidth="1"/>
    <col min="4" max="4" width="7.28515625" style="1" customWidth="1"/>
    <col min="5" max="5" width="8.140625" style="1" customWidth="1"/>
    <col min="6" max="6" width="44.7109375" style="1" customWidth="1"/>
    <col min="7" max="7" width="17.85546875" style="1" customWidth="1"/>
    <col min="8" max="16384" width="9.140625" style="1"/>
  </cols>
  <sheetData>
    <row r="1" spans="1:7" ht="43.5" customHeight="1">
      <c r="A1" s="32" t="s">
        <v>50</v>
      </c>
      <c r="B1" s="32"/>
      <c r="C1" s="32"/>
      <c r="D1" s="32"/>
      <c r="E1" s="32"/>
      <c r="F1" s="32"/>
      <c r="G1" s="32"/>
    </row>
    <row r="2" spans="1:7" ht="60.75" customHeight="1">
      <c r="A2" s="33" t="s">
        <v>49</v>
      </c>
      <c r="B2" s="33"/>
      <c r="C2" s="33"/>
      <c r="D2" s="33"/>
      <c r="E2" s="33"/>
      <c r="F2" s="33"/>
      <c r="G2" s="33"/>
    </row>
    <row r="3" spans="1:7" ht="13.5">
      <c r="A3" s="2"/>
      <c r="B3" s="2"/>
      <c r="C3" s="2"/>
      <c r="D3" s="2"/>
      <c r="E3" s="2"/>
      <c r="F3" s="2"/>
      <c r="G3" s="2" t="s">
        <v>0</v>
      </c>
    </row>
    <row r="4" spans="1:7" ht="25.5">
      <c r="A4" s="13" t="s">
        <v>1</v>
      </c>
      <c r="B4" s="13" t="s">
        <v>2</v>
      </c>
      <c r="C4" s="13" t="s">
        <v>3</v>
      </c>
      <c r="D4" s="13" t="s">
        <v>21</v>
      </c>
      <c r="E4" s="13" t="s">
        <v>22</v>
      </c>
      <c r="F4" s="15" t="s">
        <v>48</v>
      </c>
      <c r="G4" s="15" t="s">
        <v>65</v>
      </c>
    </row>
    <row r="5" spans="1:7" ht="31.5" customHeight="1">
      <c r="A5" s="28" t="s">
        <v>44</v>
      </c>
      <c r="B5" s="29"/>
      <c r="C5" s="29"/>
      <c r="D5" s="29"/>
      <c r="E5" s="29"/>
      <c r="F5" s="29"/>
      <c r="G5" s="30"/>
    </row>
    <row r="6" spans="1:7" ht="33">
      <c r="A6" s="22" t="s">
        <v>9</v>
      </c>
      <c r="B6" s="22" t="s">
        <v>6</v>
      </c>
      <c r="C6" s="22" t="s">
        <v>4</v>
      </c>
      <c r="D6" s="22" t="s">
        <v>43</v>
      </c>
      <c r="E6" s="22" t="s">
        <v>46</v>
      </c>
      <c r="F6" s="21" t="s">
        <v>42</v>
      </c>
      <c r="G6" s="11">
        <v>373249.5</v>
      </c>
    </row>
    <row r="7" spans="1:7" ht="40.5">
      <c r="A7" s="22" t="s">
        <v>7</v>
      </c>
      <c r="B7" s="22" t="s">
        <v>5</v>
      </c>
      <c r="C7" s="22" t="s">
        <v>7</v>
      </c>
      <c r="D7" s="22" t="s">
        <v>23</v>
      </c>
      <c r="E7" s="22" t="s">
        <v>24</v>
      </c>
      <c r="F7" s="21" t="s">
        <v>16</v>
      </c>
      <c r="G7" s="10">
        <v>1077937.3999999999</v>
      </c>
    </row>
    <row r="8" spans="1:7" ht="40.5">
      <c r="A8" s="22" t="s">
        <v>7</v>
      </c>
      <c r="B8" s="22" t="s">
        <v>5</v>
      </c>
      <c r="C8" s="22" t="s">
        <v>7</v>
      </c>
      <c r="D8" s="22" t="s">
        <v>23</v>
      </c>
      <c r="E8" s="22" t="s">
        <v>25</v>
      </c>
      <c r="F8" s="21" t="s">
        <v>12</v>
      </c>
      <c r="G8" s="10">
        <v>3636764</v>
      </c>
    </row>
    <row r="9" spans="1:7" ht="27">
      <c r="A9" s="22" t="s">
        <v>7</v>
      </c>
      <c r="B9" s="22" t="s">
        <v>5</v>
      </c>
      <c r="C9" s="22" t="s">
        <v>7</v>
      </c>
      <c r="D9" s="22" t="s">
        <v>23</v>
      </c>
      <c r="E9" s="22" t="s">
        <v>26</v>
      </c>
      <c r="F9" s="21" t="s">
        <v>14</v>
      </c>
      <c r="G9" s="10">
        <v>16029.6</v>
      </c>
    </row>
    <row r="10" spans="1:7" ht="16.5">
      <c r="A10" s="22" t="s">
        <v>7</v>
      </c>
      <c r="B10" s="22" t="s">
        <v>5</v>
      </c>
      <c r="C10" s="22" t="s">
        <v>7</v>
      </c>
      <c r="D10" s="22" t="s">
        <v>23</v>
      </c>
      <c r="E10" s="22" t="s">
        <v>32</v>
      </c>
      <c r="F10" s="21" t="s">
        <v>15</v>
      </c>
      <c r="G10" s="10">
        <v>539536.69999999995</v>
      </c>
    </row>
    <row r="11" spans="1:7" ht="27">
      <c r="A11" s="22" t="s">
        <v>7</v>
      </c>
      <c r="B11" s="22" t="s">
        <v>5</v>
      </c>
      <c r="C11" s="22" t="s">
        <v>7</v>
      </c>
      <c r="D11" s="22" t="s">
        <v>23</v>
      </c>
      <c r="E11" s="22" t="s">
        <v>31</v>
      </c>
      <c r="F11" s="21" t="s">
        <v>17</v>
      </c>
      <c r="G11" s="10">
        <v>3798977.5</v>
      </c>
    </row>
    <row r="12" spans="1:7" ht="27">
      <c r="A12" s="22" t="s">
        <v>8</v>
      </c>
      <c r="B12" s="22" t="s">
        <v>7</v>
      </c>
      <c r="C12" s="22" t="s">
        <v>4</v>
      </c>
      <c r="D12" s="22" t="s">
        <v>33</v>
      </c>
      <c r="E12" s="22" t="s">
        <v>24</v>
      </c>
      <c r="F12" s="21" t="s">
        <v>18</v>
      </c>
      <c r="G12" s="10">
        <v>205800</v>
      </c>
    </row>
    <row r="13" spans="1:7" ht="16.5">
      <c r="A13" s="22" t="s">
        <v>8</v>
      </c>
      <c r="B13" s="22" t="s">
        <v>7</v>
      </c>
      <c r="C13" s="22" t="s">
        <v>4</v>
      </c>
      <c r="D13" s="22" t="s">
        <v>33</v>
      </c>
      <c r="E13" s="22" t="s">
        <v>34</v>
      </c>
      <c r="F13" s="21" t="s">
        <v>19</v>
      </c>
      <c r="G13" s="10">
        <v>1786538.4</v>
      </c>
    </row>
    <row r="14" spans="1:7" ht="54">
      <c r="A14" s="22" t="s">
        <v>7</v>
      </c>
      <c r="B14" s="22" t="s">
        <v>5</v>
      </c>
      <c r="C14" s="22" t="s">
        <v>7</v>
      </c>
      <c r="D14" s="22" t="s">
        <v>35</v>
      </c>
      <c r="E14" s="22" t="s">
        <v>24</v>
      </c>
      <c r="F14" s="21" t="s">
        <v>13</v>
      </c>
      <c r="G14" s="10">
        <v>336497.3</v>
      </c>
    </row>
    <row r="15" spans="1:7" ht="27">
      <c r="A15" s="22" t="s">
        <v>9</v>
      </c>
      <c r="B15" s="22" t="s">
        <v>6</v>
      </c>
      <c r="C15" s="22" t="s">
        <v>4</v>
      </c>
      <c r="D15" s="22" t="s">
        <v>36</v>
      </c>
      <c r="E15" s="22" t="s">
        <v>24</v>
      </c>
      <c r="F15" s="21" t="s">
        <v>20</v>
      </c>
      <c r="G15" s="11">
        <v>1289782</v>
      </c>
    </row>
    <row r="16" spans="1:7" ht="17.25">
      <c r="A16" s="3"/>
      <c r="B16" s="3"/>
      <c r="C16" s="3"/>
      <c r="D16" s="3"/>
      <c r="E16" s="3"/>
      <c r="F16" s="27" t="s">
        <v>10</v>
      </c>
      <c r="G16" s="25">
        <f>SUM(G6:G15)</f>
        <v>13061112.4</v>
      </c>
    </row>
    <row r="17" spans="1:7" ht="16.5">
      <c r="A17" s="28" t="s">
        <v>45</v>
      </c>
      <c r="B17" s="29"/>
      <c r="C17" s="29"/>
      <c r="D17" s="29"/>
      <c r="E17" s="29"/>
      <c r="F17" s="29"/>
      <c r="G17" s="30"/>
    </row>
    <row r="18" spans="1:7" ht="54">
      <c r="A18" s="22" t="s">
        <v>7</v>
      </c>
      <c r="B18" s="22" t="s">
        <v>5</v>
      </c>
      <c r="C18" s="22" t="s">
        <v>7</v>
      </c>
      <c r="D18" s="22" t="s">
        <v>23</v>
      </c>
      <c r="E18" s="22" t="s">
        <v>27</v>
      </c>
      <c r="F18" s="19" t="s">
        <v>51</v>
      </c>
      <c r="G18" s="10">
        <v>567542.19999999995</v>
      </c>
    </row>
    <row r="19" spans="1:7" ht="40.5">
      <c r="A19" s="22" t="s">
        <v>7</v>
      </c>
      <c r="B19" s="22" t="s">
        <v>5</v>
      </c>
      <c r="C19" s="22" t="s">
        <v>7</v>
      </c>
      <c r="D19" s="22" t="s">
        <v>23</v>
      </c>
      <c r="E19" s="22" t="s">
        <v>28</v>
      </c>
      <c r="F19" s="19" t="s">
        <v>53</v>
      </c>
      <c r="G19" s="10">
        <v>1530527.6</v>
      </c>
    </row>
    <row r="20" spans="1:7" ht="54">
      <c r="A20" s="22" t="s">
        <v>7</v>
      </c>
      <c r="B20" s="22" t="s">
        <v>5</v>
      </c>
      <c r="C20" s="22" t="s">
        <v>7</v>
      </c>
      <c r="D20" s="22" t="s">
        <v>23</v>
      </c>
      <c r="E20" s="22" t="s">
        <v>30</v>
      </c>
      <c r="F20" s="19" t="s">
        <v>52</v>
      </c>
      <c r="G20" s="10">
        <v>2417775.6</v>
      </c>
    </row>
    <row r="21" spans="1:7" ht="40.5">
      <c r="A21" s="22" t="s">
        <v>7</v>
      </c>
      <c r="B21" s="22" t="s">
        <v>5</v>
      </c>
      <c r="C21" s="22" t="s">
        <v>7</v>
      </c>
      <c r="D21" s="22" t="s">
        <v>23</v>
      </c>
      <c r="E21" s="22" t="s">
        <v>29</v>
      </c>
      <c r="F21" s="19" t="s">
        <v>54</v>
      </c>
      <c r="G21" s="10">
        <v>2961582.5</v>
      </c>
    </row>
    <row r="22" spans="1:7" ht="67.5">
      <c r="A22" s="22" t="s">
        <v>7</v>
      </c>
      <c r="B22" s="22" t="s">
        <v>5</v>
      </c>
      <c r="C22" s="22" t="s">
        <v>7</v>
      </c>
      <c r="D22" s="22" t="s">
        <v>23</v>
      </c>
      <c r="E22" s="22">
        <v>11008</v>
      </c>
      <c r="F22" s="19" t="s">
        <v>55</v>
      </c>
      <c r="G22" s="10">
        <v>354623.8</v>
      </c>
    </row>
    <row r="23" spans="1:7" ht="67.5">
      <c r="A23" s="22" t="s">
        <v>9</v>
      </c>
      <c r="B23" s="22" t="s">
        <v>6</v>
      </c>
      <c r="C23" s="22" t="s">
        <v>4</v>
      </c>
      <c r="D23" s="22" t="s">
        <v>36</v>
      </c>
      <c r="E23" s="22" t="s">
        <v>25</v>
      </c>
      <c r="F23" s="19" t="s">
        <v>56</v>
      </c>
      <c r="G23" s="14">
        <v>492163.5</v>
      </c>
    </row>
    <row r="24" spans="1:7" ht="54">
      <c r="A24" s="22" t="s">
        <v>9</v>
      </c>
      <c r="B24" s="22" t="s">
        <v>6</v>
      </c>
      <c r="C24" s="22" t="s">
        <v>4</v>
      </c>
      <c r="D24" s="22" t="s">
        <v>36</v>
      </c>
      <c r="E24" s="22" t="s">
        <v>37</v>
      </c>
      <c r="F24" s="19" t="s">
        <v>57</v>
      </c>
      <c r="G24" s="14">
        <v>2913671.5</v>
      </c>
    </row>
    <row r="25" spans="1:7" ht="54">
      <c r="A25" s="22" t="s">
        <v>9</v>
      </c>
      <c r="B25" s="22" t="s">
        <v>6</v>
      </c>
      <c r="C25" s="22" t="s">
        <v>4</v>
      </c>
      <c r="D25" s="22" t="s">
        <v>36</v>
      </c>
      <c r="E25" s="22" t="s">
        <v>26</v>
      </c>
      <c r="F25" s="19" t="s">
        <v>58</v>
      </c>
      <c r="G25" s="14">
        <v>18861.2</v>
      </c>
    </row>
    <row r="26" spans="1:7" ht="67.5">
      <c r="A26" s="22" t="s">
        <v>9</v>
      </c>
      <c r="B26" s="22" t="s">
        <v>6</v>
      </c>
      <c r="C26" s="22" t="s">
        <v>4</v>
      </c>
      <c r="D26" s="22" t="s">
        <v>36</v>
      </c>
      <c r="E26" s="22" t="s">
        <v>38</v>
      </c>
      <c r="F26" s="19" t="s">
        <v>59</v>
      </c>
      <c r="G26" s="14">
        <v>2590146</v>
      </c>
    </row>
    <row r="27" spans="1:7" ht="67.5">
      <c r="A27" s="22" t="s">
        <v>9</v>
      </c>
      <c r="B27" s="22" t="s">
        <v>6</v>
      </c>
      <c r="C27" s="22" t="s">
        <v>4</v>
      </c>
      <c r="D27" s="22" t="s">
        <v>36</v>
      </c>
      <c r="E27" s="22" t="s">
        <v>32</v>
      </c>
      <c r="F27" s="19" t="s">
        <v>60</v>
      </c>
      <c r="G27" s="14">
        <v>1400000</v>
      </c>
    </row>
    <row r="28" spans="1:7" ht="94.5">
      <c r="A28" s="22" t="s">
        <v>9</v>
      </c>
      <c r="B28" s="22" t="s">
        <v>6</v>
      </c>
      <c r="C28" s="22" t="s">
        <v>4</v>
      </c>
      <c r="D28" s="22" t="s">
        <v>36</v>
      </c>
      <c r="E28" s="22" t="s">
        <v>31</v>
      </c>
      <c r="F28" s="19" t="s">
        <v>61</v>
      </c>
      <c r="G28" s="14">
        <v>2186079.2000000002</v>
      </c>
    </row>
    <row r="29" spans="1:7" ht="67.5">
      <c r="A29" s="22" t="s">
        <v>9</v>
      </c>
      <c r="B29" s="22" t="s">
        <v>6</v>
      </c>
      <c r="C29" s="22" t="s">
        <v>4</v>
      </c>
      <c r="D29" s="22" t="s">
        <v>36</v>
      </c>
      <c r="E29" s="22" t="s">
        <v>39</v>
      </c>
      <c r="F29" s="19" t="s">
        <v>62</v>
      </c>
      <c r="G29" s="14">
        <v>1400000</v>
      </c>
    </row>
    <row r="30" spans="1:7" ht="80.25" customHeight="1">
      <c r="A30" s="22" t="s">
        <v>9</v>
      </c>
      <c r="B30" s="22" t="s">
        <v>6</v>
      </c>
      <c r="C30" s="22" t="s">
        <v>4</v>
      </c>
      <c r="D30" s="22" t="s">
        <v>36</v>
      </c>
      <c r="E30" s="22" t="s">
        <v>41</v>
      </c>
      <c r="F30" s="20" t="s">
        <v>63</v>
      </c>
      <c r="G30" s="12">
        <v>214894.6</v>
      </c>
    </row>
    <row r="31" spans="1:7" ht="80.25" customHeight="1">
      <c r="A31" s="23" t="s">
        <v>9</v>
      </c>
      <c r="B31" s="23" t="s">
        <v>6</v>
      </c>
      <c r="C31" s="23" t="s">
        <v>4</v>
      </c>
      <c r="D31" s="23" t="s">
        <v>36</v>
      </c>
      <c r="E31" s="23" t="s">
        <v>40</v>
      </c>
      <c r="F31" s="21" t="s">
        <v>64</v>
      </c>
      <c r="G31" s="12">
        <v>104456.8</v>
      </c>
    </row>
    <row r="32" spans="1:7" ht="17.25">
      <c r="A32" s="3"/>
      <c r="B32" s="3"/>
      <c r="C32" s="3"/>
      <c r="D32" s="3"/>
      <c r="E32" s="3"/>
      <c r="F32" s="26" t="s">
        <v>11</v>
      </c>
      <c r="G32" s="25">
        <f>G18+G19+G20+G21+G22+G23+G24+G25+G26+G27+G28+G29+G30+G31</f>
        <v>19152324.5</v>
      </c>
    </row>
    <row r="33" spans="1:7" ht="17.25">
      <c r="A33" s="31" t="s">
        <v>47</v>
      </c>
      <c r="B33" s="31"/>
      <c r="C33" s="31"/>
      <c r="D33" s="31"/>
      <c r="E33" s="31"/>
      <c r="F33" s="31"/>
      <c r="G33" s="24">
        <f>+G16+G32</f>
        <v>32213436.899999999</v>
      </c>
    </row>
    <row r="34" spans="1:7">
      <c r="G34" s="4"/>
    </row>
    <row r="35" spans="1:7">
      <c r="G35" s="4"/>
    </row>
    <row r="36" spans="1:7" ht="15" hidden="1">
      <c r="F36" s="17">
        <v>1004</v>
      </c>
      <c r="G36" s="16">
        <f>G8+G9+G10+G7+G11+G18+G19+G20+G21+G22</f>
        <v>16901296.899999999</v>
      </c>
    </row>
    <row r="37" spans="1:7" ht="15" hidden="1">
      <c r="F37" s="17">
        <v>1017</v>
      </c>
      <c r="G37" s="16">
        <f>G12+G13</f>
        <v>1992338.4</v>
      </c>
    </row>
    <row r="38" spans="1:7" ht="17.25" hidden="1">
      <c r="A38" s="6"/>
      <c r="B38" s="7"/>
      <c r="C38" s="8"/>
      <c r="D38" s="8"/>
      <c r="E38" s="8"/>
      <c r="F38" s="17">
        <v>1027</v>
      </c>
      <c r="G38" s="16">
        <f>G14</f>
        <v>336497.3</v>
      </c>
    </row>
    <row r="39" spans="1:7" ht="17.25" hidden="1">
      <c r="A39" s="6"/>
      <c r="B39" s="7"/>
      <c r="C39" s="8"/>
      <c r="D39" s="8"/>
      <c r="E39" s="8"/>
      <c r="F39" s="17">
        <v>1072</v>
      </c>
      <c r="G39" s="16">
        <f>G15+G23+G24+G25+G26+G27+G28+G29+G30+G31</f>
        <v>12610054.799999999</v>
      </c>
    </row>
    <row r="40" spans="1:7" ht="17.25" hidden="1">
      <c r="A40" s="6"/>
      <c r="B40" s="7"/>
      <c r="C40" s="8"/>
      <c r="D40" s="8"/>
      <c r="E40" s="8"/>
      <c r="F40" s="17">
        <v>1109</v>
      </c>
      <c r="G40" s="16" t="e">
        <f>G6+#REF!</f>
        <v>#REF!</v>
      </c>
    </row>
    <row r="41" spans="1:7" ht="18" hidden="1">
      <c r="A41" s="6"/>
      <c r="B41" s="7"/>
      <c r="C41" s="8"/>
      <c r="D41" s="8"/>
      <c r="E41" s="8"/>
      <c r="F41" s="9"/>
      <c r="G41" s="18" t="e">
        <f>G36+G37+G38+G39+G40</f>
        <v>#REF!</v>
      </c>
    </row>
    <row r="42" spans="1:7" ht="17.25">
      <c r="A42" s="6"/>
      <c r="B42" s="7"/>
      <c r="C42" s="8"/>
      <c r="D42" s="8"/>
      <c r="E42" s="8"/>
      <c r="F42" s="9"/>
    </row>
    <row r="43" spans="1:7">
      <c r="A43" s="9"/>
      <c r="B43" s="9"/>
      <c r="C43" s="9"/>
      <c r="D43" s="9"/>
      <c r="E43" s="9"/>
      <c r="F43" s="9"/>
      <c r="G43" s="4"/>
    </row>
    <row r="44" spans="1:7">
      <c r="A44" s="9"/>
      <c r="B44" s="9"/>
      <c r="C44" s="9"/>
      <c r="D44" s="9"/>
      <c r="E44" s="9"/>
      <c r="F44" s="9"/>
      <c r="G44" s="4"/>
    </row>
    <row r="45" spans="1:7">
      <c r="A45" s="9"/>
      <c r="B45" s="9"/>
      <c r="C45" s="9"/>
      <c r="D45" s="9"/>
      <c r="E45" s="9"/>
      <c r="F45" s="9"/>
      <c r="G45" s="4"/>
    </row>
    <row r="46" spans="1:7" ht="17.25">
      <c r="A46" s="6"/>
      <c r="B46" s="7"/>
      <c r="C46" s="8"/>
      <c r="D46" s="8"/>
      <c r="E46" s="8"/>
      <c r="F46" s="9"/>
    </row>
    <row r="47" spans="1:7" ht="17.25">
      <c r="A47" s="6"/>
      <c r="B47" s="7"/>
      <c r="C47" s="8"/>
      <c r="D47" s="8"/>
      <c r="E47" s="8"/>
      <c r="F47" s="9"/>
    </row>
    <row r="48" spans="1:7" ht="17.25">
      <c r="A48" s="6"/>
      <c r="B48" s="7"/>
      <c r="C48" s="8"/>
      <c r="D48" s="8"/>
      <c r="E48" s="8"/>
      <c r="F48" s="9"/>
    </row>
    <row r="49" spans="1:7" ht="17.25">
      <c r="A49" s="6"/>
      <c r="B49" s="7"/>
      <c r="C49" s="8"/>
      <c r="D49" s="8"/>
      <c r="E49" s="8"/>
      <c r="F49" s="9"/>
    </row>
    <row r="50" spans="1:7" ht="17.25">
      <c r="A50" s="6"/>
      <c r="B50" s="7"/>
      <c r="C50" s="8"/>
      <c r="D50" s="8"/>
      <c r="E50" s="8"/>
      <c r="F50" s="9"/>
    </row>
    <row r="51" spans="1:7" ht="17.25">
      <c r="A51" s="6"/>
      <c r="B51" s="7"/>
      <c r="C51" s="8"/>
      <c r="D51" s="8"/>
      <c r="E51" s="8"/>
      <c r="F51" s="9"/>
    </row>
    <row r="52" spans="1:7" ht="17.25">
      <c r="A52" s="6"/>
      <c r="B52" s="7"/>
      <c r="C52" s="8"/>
      <c r="D52" s="8"/>
      <c r="E52" s="8"/>
      <c r="F52" s="9"/>
    </row>
    <row r="53" spans="1:7">
      <c r="A53" s="9"/>
      <c r="B53" s="9"/>
      <c r="C53" s="9"/>
      <c r="D53" s="9"/>
      <c r="E53" s="9"/>
      <c r="F53" s="9"/>
      <c r="G53" s="4"/>
    </row>
    <row r="54" spans="1:7">
      <c r="A54" s="9"/>
      <c r="B54" s="9"/>
      <c r="C54" s="9"/>
      <c r="D54" s="9"/>
      <c r="E54" s="9"/>
      <c r="F54" s="9"/>
      <c r="G54" s="4"/>
    </row>
    <row r="55" spans="1:7">
      <c r="A55" s="9"/>
      <c r="B55" s="9"/>
      <c r="C55" s="9"/>
      <c r="D55" s="9"/>
      <c r="E55" s="9"/>
      <c r="F55" s="9"/>
      <c r="G55" s="4"/>
    </row>
    <row r="57" spans="1:7" ht="13.5">
      <c r="G57" s="5"/>
    </row>
  </sheetData>
  <mergeCells count="5">
    <mergeCell ref="A5:G5"/>
    <mergeCell ref="A33:F33"/>
    <mergeCell ref="A1:G1"/>
    <mergeCell ref="A2:G2"/>
    <mergeCell ref="A17:G17"/>
  </mergeCells>
  <pageMargins left="0.16" right="0.23622047244094491" top="0.22" bottom="0.15" header="0.22" footer="0.1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https://mul-scws.gov.am/tasks/docs/attachment.php?id=34505&amp;fn=JK+2019+byuje-Kayq.xlsx&amp;out=1&amp;token=674f7a0f3ddfce340daf</cp:keywords>
</cp:coreProperties>
</file>